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<sst xmlns="http://schemas.openxmlformats.org/spreadsheetml/2006/main" count="260" uniqueCount="104">
  <si>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</si>
  <si>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</si>
  <si>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</si>
  <si>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</si>
  <si>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</si>
  <si>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</si>
  <si>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</si>
  <si>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</si>
  <si>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</si>
  <si>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</si>
  <si>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</si>
  <si>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</si>
  <si>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</si>
  <si>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</si>
  <si>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</si>
  <si>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</si>
  <si>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</si>
  <si>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</si>
  <si>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</si>
  <si>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</si>
  <si>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</si>
  <si>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</si>
  <si>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</si>
  <si>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</si>
  <si>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</si>
  <si>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</si>
  <si>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</si>
  <si>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</si>
  <si>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</si>
  <si>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</si>
  <si>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</si>
  <si>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</si>
  <si>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</si>
  <si>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</si>
  <si>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</si>
  <si>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</si>
  <si>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</si>
  <si>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</si>
  <si>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</si>
  <si>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</si>
  <si>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</si>
  <si>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</si>
  <si>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</si>
  <si>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</si>
  <si>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</si>
  <si>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</si>
  <si>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</si>
  <si>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</si>
  <si>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</si>
  <si>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</si>
  <si>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</si>
  <si>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</si>
  <si>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</si>
  <si>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</si>
  <si>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</si>
  <si>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</si>
  <si>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</si>
  <si>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</si>
  <si>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</si>
  <si>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</si>
  <si>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</si>
  <si>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</si>
  <si>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</si>
  <si>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</si>
  <si>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</si>
  <si>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</si>
  <si>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</si>
  <si>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</si>
  <si>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</si>
  <si>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</si>
  <si>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</si>
  <si>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</si>
  <si>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</si>
  <si>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</si>
  <si>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</si>
  <si>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</si>
  <si>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</si>
  <si>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</si>
  <si>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</si>
  <si>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</si>
  <si>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</si>
  <si>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</si>
  <si>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</si>
  <si>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</si>
  <si>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</si>
  <si>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</si>
  <si>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</si>
  <si>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</si>
  <si>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</si>
  <si>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</si>
  <si>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</si>
  <si>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</si>
  <si>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</si>
  <si>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</si>
  <si>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</si>
  <si>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</si>
  <si>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</si>
  <si>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</si>
  <si>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план на січень-червень 2019р.</t>
  </si>
  <si>
    <t>станом на 21.06.2019</t>
  </si>
  <si>
    <r>
      <t xml:space="preserve">станом на 21.06.2019р.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</si>
  <si>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21.06.2019р.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</si>
  <si>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21.06.2019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</si>
  <si>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21.06.2019р.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</si>
</sst>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2.4"/>
      <color indexed="8"/>
      <name val="Times New Roman"/>
      <family val="1"/>
    </font>
    <font>
      <sz val="4.1"/>
      <color indexed="8"/>
      <name val="Times New Roman"/>
      <family val="1"/>
    </font>
    <font>
      <sz val="5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994866"/>
        <c:axId val="8953795"/>
      </c:lineChart>
      <c:catAx>
        <c:axId val="9948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53795"/>
        <c:crosses val="autoZero"/>
        <c:auto val="0"/>
        <c:lblOffset val="100"/>
        <c:tickLblSkip val="1"/>
        <c:noMultiLvlLbl val="0"/>
      </c:catAx>
      <c:valAx>
        <c:axId val="895379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9486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3475292"/>
        <c:axId val="54168765"/>
      </c:lineChart>
      <c:catAx>
        <c:axId val="134752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68765"/>
        <c:crosses val="autoZero"/>
        <c:auto val="0"/>
        <c:lblOffset val="100"/>
        <c:tickLblSkip val="1"/>
        <c:noMultiLvlLbl val="0"/>
      </c:catAx>
      <c:valAx>
        <c:axId val="5416876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7529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17756838"/>
        <c:axId val="25593815"/>
      </c:lineChart>
      <c:catAx>
        <c:axId val="177568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93815"/>
        <c:crosses val="autoZero"/>
        <c:auto val="0"/>
        <c:lblOffset val="100"/>
        <c:tickLblSkip val="1"/>
        <c:noMultiLvlLbl val="0"/>
      </c:catAx>
      <c:valAx>
        <c:axId val="2559381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7568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29017744"/>
        <c:axId val="59833105"/>
      </c:lineChart>
      <c:catAx>
        <c:axId val="290177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33105"/>
        <c:crosses val="autoZero"/>
        <c:auto val="0"/>
        <c:lblOffset val="100"/>
        <c:tickLblSkip val="1"/>
        <c:noMultiLvlLbl val="0"/>
      </c:catAx>
      <c:valAx>
        <c:axId val="59833105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017744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1627034"/>
        <c:axId val="14643307"/>
      </c:lineChart>
      <c:dateAx>
        <c:axId val="16270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4330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643307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27034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64680900"/>
        <c:axId val="45257189"/>
      </c:lineChart>
      <c:dateAx>
        <c:axId val="646809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5718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525718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8090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21.06.2019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661518"/>
        <c:axId val="41953663"/>
      </c:bar3DChart>
      <c:cat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53663"/>
        <c:crosses val="autoZero"/>
        <c:auto val="1"/>
        <c:lblOffset val="100"/>
        <c:tickLblSkip val="1"/>
        <c:noMultiLvlLbl val="0"/>
      </c:catAx>
      <c:valAx>
        <c:axId val="41953663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1518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2038648"/>
        <c:axId val="42803513"/>
      </c:bar3DChart>
      <c:catAx>
        <c:axId val="4203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803513"/>
        <c:crosses val="autoZero"/>
        <c:auto val="1"/>
        <c:lblOffset val="100"/>
        <c:tickLblSkip val="1"/>
        <c:noMultiLvlLbl val="0"/>
      </c:catAx>
      <c:valAx>
        <c:axId val="42803513"/>
        <c:scaling>
          <c:orientation val="minMax"/>
          <c:max val="2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38648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21.06.2019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940 701,7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862 755,0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червень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- 67 325,9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червень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152 891,4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- 77 946,7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7">
        <row r="6">
          <cell r="G6">
            <v>68487.2</v>
          </cell>
          <cell r="K6">
            <v>21534493.48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68.4872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21534.49348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5">
        <v>0</v>
      </c>
      <c r="V20" s="126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5">
        <v>0</v>
      </c>
      <c r="V22" s="126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7"/>
      <c r="V23" s="13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39">
        <f>SUM(U4:U23)</f>
        <v>1</v>
      </c>
      <c r="V24" s="14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43556</v>
      </c>
      <c r="S29" s="143">
        <v>14524.5544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43556</v>
      </c>
      <c r="S39" s="131">
        <v>55821.68468999999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86</v>
      </c>
      <c r="S1" s="113"/>
      <c r="T1" s="113"/>
      <c r="U1" s="113"/>
      <c r="V1" s="113"/>
      <c r="W1" s="114"/>
    </row>
    <row r="2" spans="1:23" ht="15" thickBot="1">
      <c r="A2" s="115" t="s">
        <v>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89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5">
        <v>0</v>
      </c>
      <c r="V5" s="126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5">
        <v>0</v>
      </c>
      <c r="V20" s="126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5">
        <v>0</v>
      </c>
      <c r="V22" s="126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7"/>
      <c r="V23" s="138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39">
        <f>SUM(U4:U23)</f>
        <v>1</v>
      </c>
      <c r="V24" s="140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43586</v>
      </c>
      <c r="S29" s="143">
        <v>1497.42704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43586</v>
      </c>
      <c r="S39" s="131">
        <v>57866.88668999999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91</v>
      </c>
      <c r="S1" s="113"/>
      <c r="T1" s="113"/>
      <c r="U1" s="113"/>
      <c r="V1" s="113"/>
      <c r="W1" s="114"/>
    </row>
    <row r="2" spans="1:23" ht="15" thickBot="1">
      <c r="A2" s="115" t="s">
        <v>93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94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7">
        <v>1</v>
      </c>
      <c r="V6" s="128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7">
        <v>0</v>
      </c>
      <c r="V7" s="128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5">
        <v>0</v>
      </c>
      <c r="V11" s="126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5">
        <v>0</v>
      </c>
      <c r="V13" s="126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5">
        <v>0</v>
      </c>
      <c r="V22" s="126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5">
        <v>0</v>
      </c>
      <c r="V23" s="126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5">
        <v>0</v>
      </c>
      <c r="V24" s="126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7">
        <v>0</v>
      </c>
      <c r="V25" s="138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39">
        <f>SUM(U4:U25)</f>
        <v>1</v>
      </c>
      <c r="V26" s="140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 t="s">
        <v>33</v>
      </c>
      <c r="S29" s="141"/>
      <c r="T29" s="141"/>
      <c r="U29" s="14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43617</v>
      </c>
      <c r="S31" s="143">
        <v>28.16056</v>
      </c>
      <c r="T31" s="143"/>
      <c r="U31" s="143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43"/>
      <c r="T32" s="143"/>
      <c r="U32" s="143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4" t="s">
        <v>45</v>
      </c>
      <c r="T34" s="145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40</v>
      </c>
      <c r="T35" s="146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 t="s">
        <v>30</v>
      </c>
      <c r="S39" s="141"/>
      <c r="T39" s="141"/>
      <c r="U39" s="141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 t="s">
        <v>31</v>
      </c>
      <c r="S40" s="147"/>
      <c r="T40" s="147"/>
      <c r="U40" s="14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43617</v>
      </c>
      <c r="S41" s="131">
        <v>40942.50172</v>
      </c>
      <c r="T41" s="132"/>
      <c r="U41" s="133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4"/>
      <c r="T42" s="135"/>
      <c r="U42" s="136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:U3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97</v>
      </c>
      <c r="S1" s="113"/>
      <c r="T1" s="113"/>
      <c r="U1" s="113"/>
      <c r="V1" s="113"/>
      <c r="W1" s="114"/>
    </row>
    <row r="2" spans="1:23" ht="15" thickBot="1">
      <c r="A2" s="115" t="s">
        <v>99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100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6581.959230769231</v>
      </c>
      <c r="R4" s="94">
        <v>0</v>
      </c>
      <c r="S4" s="95">
        <v>0</v>
      </c>
      <c r="T4" s="96">
        <v>38.3</v>
      </c>
      <c r="U4" s="123">
        <v>0</v>
      </c>
      <c r="V4" s="124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6582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6499.4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6499.4</v>
      </c>
      <c r="R7" s="71">
        <v>0</v>
      </c>
      <c r="S7" s="72">
        <v>0</v>
      </c>
      <c r="T7" s="73">
        <v>401.74</v>
      </c>
      <c r="U7" s="127">
        <v>0</v>
      </c>
      <c r="V7" s="128"/>
      <c r="W7" s="68">
        <f t="shared" si="3"/>
        <v>401.74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6499.4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6499.4</v>
      </c>
      <c r="R9" s="71">
        <v>0</v>
      </c>
      <c r="S9" s="72">
        <v>0</v>
      </c>
      <c r="T9" s="70">
        <v>0</v>
      </c>
      <c r="U9" s="125">
        <v>1</v>
      </c>
      <c r="V9" s="126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6499.4</v>
      </c>
      <c r="R10" s="71">
        <v>0</v>
      </c>
      <c r="S10" s="72">
        <v>0</v>
      </c>
      <c r="T10" s="70">
        <v>0.1</v>
      </c>
      <c r="U10" s="125">
        <v>0</v>
      </c>
      <c r="V10" s="126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6499.4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26.139999999999095</v>
      </c>
      <c r="N12" s="65">
        <v>8385.14</v>
      </c>
      <c r="O12" s="65">
        <v>6900</v>
      </c>
      <c r="P12" s="3">
        <f t="shared" si="1"/>
        <v>1.21523768115942</v>
      </c>
      <c r="Q12" s="2">
        <v>6499.4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6499.4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6499.4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6499.4</v>
      </c>
      <c r="R15" s="69">
        <v>0</v>
      </c>
      <c r="S15" s="65">
        <v>0</v>
      </c>
      <c r="T15" s="74">
        <v>72.7</v>
      </c>
      <c r="U15" s="125">
        <v>0</v>
      </c>
      <c r="V15" s="126"/>
      <c r="W15" s="68">
        <f t="shared" si="3"/>
        <v>72.7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6499.4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43637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5900</v>
      </c>
      <c r="P17" s="3">
        <f t="shared" si="1"/>
        <v>0</v>
      </c>
      <c r="Q17" s="2">
        <v>6499.4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43640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5500</v>
      </c>
      <c r="P18" s="3">
        <f>N18/O18</f>
        <v>0</v>
      </c>
      <c r="Q18" s="2">
        <v>6499.4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43641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1"/>
        <v>0</v>
      </c>
      <c r="Q19" s="2">
        <v>6499.4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43642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8600</v>
      </c>
      <c r="P20" s="3">
        <f t="shared" si="1"/>
        <v>0</v>
      </c>
      <c r="Q20" s="2">
        <v>6499.4</v>
      </c>
      <c r="R20" s="102"/>
      <c r="S20" s="103"/>
      <c r="T20" s="104"/>
      <c r="U20" s="125"/>
      <c r="V20" s="126"/>
      <c r="W20" s="68">
        <f t="shared" si="3"/>
        <v>0</v>
      </c>
    </row>
    <row r="21" spans="1:23" ht="13.5" thickBot="1">
      <c r="A21" s="10">
        <v>43643</v>
      </c>
      <c r="B21" s="65"/>
      <c r="C21" s="74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25000</v>
      </c>
      <c r="P21" s="3">
        <f t="shared" si="1"/>
        <v>0</v>
      </c>
      <c r="Q21" s="2">
        <v>6499.4</v>
      </c>
      <c r="R21" s="98"/>
      <c r="S21" s="99"/>
      <c r="T21" s="100"/>
      <c r="U21" s="137"/>
      <c r="V21" s="138"/>
      <c r="W21" s="68">
        <f t="shared" si="3"/>
        <v>0</v>
      </c>
    </row>
    <row r="22" spans="1:23" ht="13.5" thickBot="1">
      <c r="A22" s="83" t="s">
        <v>28</v>
      </c>
      <c r="B22" s="85">
        <f aca="true" t="shared" si="4" ref="B22:O22">SUM(B4:B21)</f>
        <v>63835.899999999994</v>
      </c>
      <c r="C22" s="85">
        <f t="shared" si="4"/>
        <v>3700.8000000000006</v>
      </c>
      <c r="D22" s="107">
        <f t="shared" si="4"/>
        <v>526.8</v>
      </c>
      <c r="E22" s="107">
        <f t="shared" si="4"/>
        <v>3174</v>
      </c>
      <c r="F22" s="85">
        <f t="shared" si="4"/>
        <v>798.4499999999999</v>
      </c>
      <c r="G22" s="85">
        <f t="shared" si="4"/>
        <v>4167.05</v>
      </c>
      <c r="H22" s="85">
        <f t="shared" si="4"/>
        <v>9246.75</v>
      </c>
      <c r="I22" s="85">
        <f t="shared" si="4"/>
        <v>1063.4</v>
      </c>
      <c r="J22" s="85">
        <f t="shared" si="4"/>
        <v>488.605</v>
      </c>
      <c r="K22" s="85">
        <f t="shared" si="4"/>
        <v>694.6</v>
      </c>
      <c r="L22" s="85">
        <f t="shared" si="4"/>
        <v>1046.2</v>
      </c>
      <c r="M22" s="84">
        <f t="shared" si="4"/>
        <v>523.714999999997</v>
      </c>
      <c r="N22" s="84">
        <f t="shared" si="4"/>
        <v>85565.47</v>
      </c>
      <c r="O22" s="84">
        <f t="shared" si="4"/>
        <v>152910</v>
      </c>
      <c r="P22" s="86">
        <f>N22/O22</f>
        <v>0.5595806029690668</v>
      </c>
      <c r="Q22" s="2"/>
      <c r="R22" s="75">
        <f>SUM(R4:R21)</f>
        <v>0</v>
      </c>
      <c r="S22" s="75">
        <f>SUM(S4:S21)</f>
        <v>0</v>
      </c>
      <c r="T22" s="75">
        <f>SUM(T4:T21)</f>
        <v>512.84</v>
      </c>
      <c r="U22" s="139">
        <f>SUM(U4:U21)</f>
        <v>1</v>
      </c>
      <c r="V22" s="140"/>
      <c r="W22" s="75">
        <f>R22+S22+U22+T22+V22</f>
        <v>513.84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1" t="s">
        <v>33</v>
      </c>
      <c r="S25" s="141"/>
      <c r="T25" s="141"/>
      <c r="U25" s="141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2" t="s">
        <v>29</v>
      </c>
      <c r="S26" s="142"/>
      <c r="T26" s="142"/>
      <c r="U26" s="14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>
        <v>43637</v>
      </c>
      <c r="S27" s="143">
        <v>68.4872</v>
      </c>
      <c r="T27" s="143"/>
      <c r="U27" s="143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/>
      <c r="S28" s="143"/>
      <c r="T28" s="143"/>
      <c r="U28" s="143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4" t="s">
        <v>45</v>
      </c>
      <c r="T30" s="145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6" t="s">
        <v>40</v>
      </c>
      <c r="T31" s="146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1" t="s">
        <v>30</v>
      </c>
      <c r="S35" s="141"/>
      <c r="T35" s="141"/>
      <c r="U35" s="141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7" t="s">
        <v>31</v>
      </c>
      <c r="S36" s="147"/>
      <c r="T36" s="147"/>
      <c r="U36" s="14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9">
        <v>43637</v>
      </c>
      <c r="S37" s="131">
        <v>21534.49348</v>
      </c>
      <c r="T37" s="132"/>
      <c r="U37" s="133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/>
      <c r="S38" s="134"/>
      <c r="T38" s="135"/>
      <c r="U38" s="136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101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102</v>
      </c>
      <c r="P27" s="149"/>
    </row>
    <row r="28" spans="1:16" ht="30.75" customHeight="1">
      <c r="A28" s="162"/>
      <c r="B28" s="44" t="s">
        <v>98</v>
      </c>
      <c r="C28" s="22" t="s">
        <v>23</v>
      </c>
      <c r="D28" s="44" t="str">
        <f>B28</f>
        <v>план на січень-червень 2019р.</v>
      </c>
      <c r="E28" s="22" t="str">
        <f>C28</f>
        <v>факт</v>
      </c>
      <c r="F28" s="43" t="str">
        <f>B28</f>
        <v>план на січень-червень 2019р.</v>
      </c>
      <c r="G28" s="58" t="str">
        <f>C28</f>
        <v>факт</v>
      </c>
      <c r="H28" s="44" t="str">
        <f>B28</f>
        <v>план на січень-червень 2019р.</v>
      </c>
      <c r="I28" s="22" t="str">
        <f>C28</f>
        <v>факт</v>
      </c>
      <c r="J28" s="43"/>
      <c r="K28" s="58"/>
      <c r="L28" s="41" t="str">
        <f>D28</f>
        <v>план на січень-червень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червень!S37</f>
        <v>21534.49348</v>
      </c>
      <c r="B29" s="45">
        <v>25070</v>
      </c>
      <c r="C29" s="45">
        <v>171.45</v>
      </c>
      <c r="D29" s="45">
        <v>2933</v>
      </c>
      <c r="E29" s="45">
        <v>0.14</v>
      </c>
      <c r="F29" s="45">
        <v>7550</v>
      </c>
      <c r="G29" s="45">
        <v>3396.098</v>
      </c>
      <c r="H29" s="45">
        <v>12</v>
      </c>
      <c r="I29" s="45">
        <v>6</v>
      </c>
      <c r="J29" s="45"/>
      <c r="K29" s="45"/>
      <c r="L29" s="59">
        <f>H29+F29+D29+J29+B29</f>
        <v>35565</v>
      </c>
      <c r="M29" s="46">
        <f>C29+E29+G29+I29</f>
        <v>3573.688</v>
      </c>
      <c r="N29" s="47">
        <f>M29-L29</f>
        <v>-31991.311999999998</v>
      </c>
      <c r="O29" s="152">
        <f>червень!S27</f>
        <v>68.4872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576914.1</v>
      </c>
      <c r="C48" s="28">
        <v>523479.58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98000.29999999999</v>
      </c>
      <c r="C49" s="28">
        <v>77338.48000000001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154551.59999999998</v>
      </c>
      <c r="C50" s="28">
        <v>163506.78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18597.699999999997</v>
      </c>
      <c r="C51" s="28">
        <v>16402.3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63995.6</v>
      </c>
      <c r="C52" s="28">
        <v>55141.53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3665.3</v>
      </c>
      <c r="C53" s="28">
        <v>4126.11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4569.86</v>
      </c>
      <c r="C54" s="28">
        <v>5620.97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20407.19999999998</v>
      </c>
      <c r="C55" s="12">
        <v>17139.20000000004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940701.6599999999</v>
      </c>
      <c r="C56" s="9">
        <v>862754.9500000001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25070</v>
      </c>
      <c r="C58" s="9">
        <f>C29</f>
        <v>171.45</v>
      </c>
    </row>
    <row r="59" spans="1:3" ht="25.5">
      <c r="A59" s="76" t="s">
        <v>53</v>
      </c>
      <c r="B59" s="9">
        <f>D29</f>
        <v>2933</v>
      </c>
      <c r="C59" s="9">
        <f>E29</f>
        <v>0.14</v>
      </c>
    </row>
    <row r="60" spans="1:3" ht="12.75">
      <c r="A60" s="76" t="s">
        <v>54</v>
      </c>
      <c r="B60" s="9">
        <f>F29</f>
        <v>7550</v>
      </c>
      <c r="C60" s="9">
        <f>G29</f>
        <v>3396.098</v>
      </c>
    </row>
    <row r="61" spans="1:3" ht="25.5">
      <c r="A61" s="76" t="s">
        <v>55</v>
      </c>
      <c r="B61" s="9">
        <f>H29</f>
        <v>12</v>
      </c>
      <c r="C61" s="9">
        <f>I29</f>
        <v>6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9" sqref="E29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2019-06-21T11:25:28Z</dcterms:modified>
  <cp:category/>
  <cp:version/>
  <cp:contentType/>
  <cp:contentStatus/>
</cp:coreProperties>
</file>